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3940" yWindow="140" windowWidth="21600" windowHeight="17720" tabRatio="500"/>
  </bookViews>
  <sheets>
    <sheet name="ROC Data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D12" i="1"/>
  <c r="H6" i="1"/>
  <c r="K6" i="1"/>
  <c r="G5" i="1"/>
  <c r="G6" i="1"/>
  <c r="E12" i="1"/>
  <c r="I6" i="1"/>
  <c r="L6" i="1"/>
  <c r="F7" i="1"/>
  <c r="H7" i="1"/>
  <c r="K7" i="1"/>
  <c r="G7" i="1"/>
  <c r="I7" i="1"/>
  <c r="L7" i="1"/>
  <c r="F8" i="1"/>
  <c r="H8" i="1"/>
  <c r="K8" i="1"/>
  <c r="G8" i="1"/>
  <c r="I8" i="1"/>
  <c r="L8" i="1"/>
  <c r="F9" i="1"/>
  <c r="H9" i="1"/>
  <c r="K9" i="1"/>
  <c r="G9" i="1"/>
  <c r="I9" i="1"/>
  <c r="L9" i="1"/>
  <c r="F10" i="1"/>
  <c r="H10" i="1"/>
  <c r="K10" i="1"/>
  <c r="G10" i="1"/>
  <c r="I10" i="1"/>
  <c r="L10" i="1"/>
  <c r="I5" i="1"/>
  <c r="L5" i="1"/>
  <c r="H5" i="1"/>
  <c r="K5" i="1"/>
  <c r="J7" i="1"/>
</calcChain>
</file>

<file path=xl/comments1.xml><?xml version="1.0" encoding="utf-8"?>
<comments xmlns="http://schemas.openxmlformats.org/spreadsheetml/2006/main">
  <authors>
    <author>Laura Mickes, PhD</author>
  </authors>
  <commentList>
    <comment ref="D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Raw Lure Frequencies</t>
        </r>
      </text>
    </comment>
    <comment ref="E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Raw Target Frequencies</t>
        </r>
      </text>
    </comment>
    <comment ref="F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Cumulate the Lures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Cumulate the Targets</t>
        </r>
      </text>
    </comment>
    <comment ref="H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Divide by Total Number of Lures</t>
        </r>
      </text>
    </comment>
    <comment ref="I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Divide by Total Number of Targets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Overall d'</t>
        </r>
      </text>
    </comment>
    <comment ref="K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z-transformed False Alarm Rate</t>
        </r>
      </text>
    </comment>
    <comment ref="L3" authorId="0">
      <text>
        <r>
          <rPr>
            <b/>
            <sz val="9"/>
            <color indexed="81"/>
            <rFont val="Calibri"/>
            <family val="2"/>
          </rPr>
          <t>Laura Mickes, PhD:</t>
        </r>
        <r>
          <rPr>
            <sz val="9"/>
            <color indexed="81"/>
            <rFont val="Calibri"/>
            <family val="2"/>
          </rPr>
          <t xml:space="preserve">
z-transformed Hit Rate</t>
        </r>
      </text>
    </comment>
  </commentList>
</comments>
</file>

<file path=xl/sharedStrings.xml><?xml version="1.0" encoding="utf-8"?>
<sst xmlns="http://schemas.openxmlformats.org/spreadsheetml/2006/main" count="21" uniqueCount="21">
  <si>
    <t>Confidence Rating</t>
  </si>
  <si>
    <t>Lures</t>
  </si>
  <si>
    <t>Targets</t>
  </si>
  <si>
    <t>Cumulated Lures</t>
  </si>
  <si>
    <t>Cumulated Targets</t>
  </si>
  <si>
    <t>False Alarm Rate</t>
  </si>
  <si>
    <t>Hit Rate</t>
  </si>
  <si>
    <t>d'</t>
  </si>
  <si>
    <t>If the item was a target, this is a correct response</t>
  </si>
  <si>
    <t>Sure Old</t>
  </si>
  <si>
    <t>Probably Old</t>
  </si>
  <si>
    <t>Maybe Old</t>
  </si>
  <si>
    <t>If the item was a lure this is a correct response</t>
  </si>
  <si>
    <t>Maybe New</t>
  </si>
  <si>
    <t>Probably New</t>
  </si>
  <si>
    <t>Sure New</t>
  </si>
  <si>
    <t>Total</t>
  </si>
  <si>
    <t>Chance</t>
  </si>
  <si>
    <t>z-False Alarm Rate</t>
  </si>
  <si>
    <t>z-Hit Rate</t>
  </si>
  <si>
    <t>Plug and Play: All you need to do is enter the raw lure and target frequencies into the appropriate cells in columns D and E, and the rest should recompute for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</si>
</sst>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i/>
      <sz val="12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0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" fillId="4" borderId="5" applyNumberFormat="0" applyFont="0" applyAlignment="0" applyProtection="0"/>
    <xf numFmtId="0" fontId="8" fillId="2" borderId="6" applyNumberFormat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</cellXfs>
  <cellStyles count="150">
    <cellStyle name="20% - Accent1 2" xfId="2"/>
    <cellStyle name="20% - Accent2 2" xfId="3"/>
    <cellStyle name="20% - Accent3 2" xfId="4"/>
    <cellStyle name="20% - Accent4 2" xfId="5"/>
    <cellStyle name="40% - Accent1 2" xfId="6"/>
    <cellStyle name="40% - Accent3 2" xfId="7"/>
    <cellStyle name="40% - Accent4 2" xfId="8"/>
    <cellStyle name="40% - Accent6 2" xfId="9"/>
    <cellStyle name="60% - Accent1 2" xfId="10"/>
    <cellStyle name="60% - Accent3 2" xfId="11"/>
    <cellStyle name="60% - Accent4 2" xfId="12"/>
    <cellStyle name="60% - Accent6 2" xfId="13"/>
    <cellStyle name="Accent1 2" xfId="14"/>
    <cellStyle name="Accent2 2" xfId="15"/>
    <cellStyle name="Accent3 2" xfId="16"/>
    <cellStyle name="Accent4 2" xfId="17"/>
    <cellStyle name="Bad 2" xfId="18"/>
    <cellStyle name="Calculation 2" xfId="19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Heading 1 2" xfId="20"/>
    <cellStyle name="Heading 2 2" xfId="21"/>
    <cellStyle name="Heading 3 2" xfId="22"/>
    <cellStyle name="Heading 4 2" xfId="23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Normal" xfId="0" builtinId="0"/>
    <cellStyle name="Normal 2" xfId="1"/>
    <cellStyle name="Note 2" xfId="24"/>
    <cellStyle name="Output 2" xfId="25"/>
    <cellStyle name="Title 2" xfId="26"/>
    <cellStyle name="Total 2" xfId="2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ROC</a:t>
            </a:r>
            <a:endParaRPr lang="en-US" baseline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'ROC Data'!$H$5:$H$9</c:f>
              <c:numCache>
                <c:formatCode>0.00</c:formatCode>
                <c:ptCount val="5"/>
                <c:pt idx="0">
                  <c:v>0.0210270926000809</c:v>
                </c:pt>
                <c:pt idx="1">
                  <c:v>0.1140315406389</c:v>
                </c:pt>
                <c:pt idx="2">
                  <c:v>0.172260412454509</c:v>
                </c:pt>
                <c:pt idx="3">
                  <c:v>0.253942579862515</c:v>
                </c:pt>
                <c:pt idx="4">
                  <c:v>0.501010917913465</c:v>
                </c:pt>
              </c:numCache>
            </c:numRef>
          </c:xVal>
          <c:yVal>
            <c:numRef>
              <c:f>'ROC Data'!$I$5:$I$9</c:f>
              <c:numCache>
                <c:formatCode>0.00</c:formatCode>
                <c:ptCount val="5"/>
                <c:pt idx="0">
                  <c:v>0.604368932038835</c:v>
                </c:pt>
                <c:pt idx="1">
                  <c:v>0.779530744336569</c:v>
                </c:pt>
                <c:pt idx="2">
                  <c:v>0.826860841423948</c:v>
                </c:pt>
                <c:pt idx="3">
                  <c:v>0.858414239482201</c:v>
                </c:pt>
                <c:pt idx="4">
                  <c:v>0.930016181229773</c:v>
                </c:pt>
              </c:numCache>
            </c:numRef>
          </c:yVal>
          <c:smooth val="0"/>
        </c:ser>
        <c:ser>
          <c:idx val="1"/>
          <c:order val="1"/>
          <c:tx>
            <c:v>Chance Line</c:v>
          </c:tx>
          <c:spPr>
            <a:ln w="6350" cmpd="sng"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'ROC Data'!$B$15:$B$16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'ROC Data'!$B$15:$B$16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532536"/>
        <c:axId val="2129533016"/>
      </c:scatterChart>
      <c:valAx>
        <c:axId val="2129532536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False Alarm Rate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29533016"/>
        <c:crosses val="autoZero"/>
        <c:crossBetween val="midCat"/>
      </c:valAx>
      <c:valAx>
        <c:axId val="2129533016"/>
        <c:scaling>
          <c:orientation val="minMax"/>
          <c:max val="1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Hit Rate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29532536"/>
        <c:crosses val="autoZero"/>
        <c:crossBetween val="midCat"/>
      </c:valAx>
      <c:spPr>
        <a:ln>
          <a:solidFill>
            <a:schemeClr val="tx1">
              <a:lumMod val="75000"/>
              <a:lumOff val="2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z-ROC</a:t>
            </a:r>
            <a:r>
              <a:rPr lang="en-US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78313741587989"/>
                  <c:y val="-0.00223880597014925"/>
                </c:manualLayout>
              </c:layout>
              <c:numFmt formatCode="General" sourceLinked="0"/>
            </c:trendlineLbl>
          </c:trendline>
          <c:xVal>
            <c:numRef>
              <c:f>'ROC Data'!$K$5:$K$9</c:f>
              <c:numCache>
                <c:formatCode>0.000</c:formatCode>
                <c:ptCount val="5"/>
                <c:pt idx="0">
                  <c:v>-2.032983547789086</c:v>
                </c:pt>
                <c:pt idx="1">
                  <c:v>-1.205363303940539</c:v>
                </c:pt>
                <c:pt idx="2">
                  <c:v>-0.945270441463385</c:v>
                </c:pt>
                <c:pt idx="3">
                  <c:v>-0.662134293186486</c:v>
                </c:pt>
                <c:pt idx="4">
                  <c:v>0.00253399813708301</c:v>
                </c:pt>
              </c:numCache>
            </c:numRef>
          </c:xVal>
          <c:yVal>
            <c:numRef>
              <c:f>'ROC Data'!$L$5:$L$9</c:f>
              <c:numCache>
                <c:formatCode>0.000</c:formatCode>
                <c:ptCount val="5"/>
                <c:pt idx="0">
                  <c:v>0.264672017268854</c:v>
                </c:pt>
                <c:pt idx="1">
                  <c:v>0.770609360352411</c:v>
                </c:pt>
                <c:pt idx="2">
                  <c:v>0.941832667680255</c:v>
                </c:pt>
                <c:pt idx="3">
                  <c:v>1.07322200233092</c:v>
                </c:pt>
                <c:pt idx="4">
                  <c:v>1.475911553391654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063128"/>
        <c:axId val="2131068456"/>
      </c:scatterChart>
      <c:valAx>
        <c:axId val="2131063128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z-False Alarm Rate</a:t>
                </a:r>
              </a:p>
            </c:rich>
          </c:tx>
          <c:layout>
            <c:manualLayout>
              <c:xMode val="edge"/>
              <c:yMode val="edge"/>
              <c:x val="0.381455386797029"/>
              <c:y val="0.92910447761194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2131068456"/>
        <c:crosses val="autoZero"/>
        <c:crossBetween val="midCat"/>
      </c:valAx>
      <c:valAx>
        <c:axId val="2131068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z-Hit Rate</a:t>
                </a:r>
              </a:p>
            </c:rich>
          </c:tx>
          <c:layout>
            <c:manualLayout>
              <c:xMode val="edge"/>
              <c:yMode val="edge"/>
              <c:x val="0.00315955766192733"/>
              <c:y val="0.449350981313903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2131063128"/>
        <c:crosses val="autoZero"/>
        <c:crossBetween val="midCat"/>
      </c:valAx>
      <c:spPr>
        <a:ln>
          <a:solidFill>
            <a:schemeClr val="tx1">
              <a:lumMod val="75000"/>
              <a:lumOff val="2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12</xdr:row>
      <xdr:rowOff>330200</xdr:rowOff>
    </xdr:from>
    <xdr:to>
      <xdr:col>7</xdr:col>
      <xdr:colOff>730250</xdr:colOff>
      <xdr:row>22</xdr:row>
      <xdr:rowOff>304800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13</xdr:row>
      <xdr:rowOff>63500</xdr:rowOff>
    </xdr:from>
    <xdr:to>
      <xdr:col>13</xdr:col>
      <xdr:colOff>311150</xdr:colOff>
      <xdr:row>23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O11" sqref="O11"/>
    </sheetView>
  </sheetViews>
  <sheetFormatPr baseColWidth="10" defaultRowHeight="27" customHeight="1" x14ac:dyDescent="0"/>
  <cols>
    <col min="1" max="1" width="10.83203125" style="2"/>
    <col min="2" max="2" width="13.5" style="2" customWidth="1"/>
    <col min="3" max="8" width="10.83203125" style="2"/>
    <col min="9" max="9" width="10.83203125" style="3" customWidth="1"/>
    <col min="10" max="10" width="11.33203125" style="3" customWidth="1"/>
    <col min="11" max="16384" width="10.83203125" style="2"/>
  </cols>
  <sheetData>
    <row r="1" spans="1:18" ht="27" customHeight="1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8" ht="27" customHeight="1">
      <c r="O2" s="9"/>
    </row>
    <row r="3" spans="1:18" s="1" customFormat="1" ht="28" customHeight="1"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18</v>
      </c>
      <c r="L3" s="8" t="s">
        <v>19</v>
      </c>
      <c r="N3" s="3"/>
      <c r="O3" s="3"/>
      <c r="Q3" s="3"/>
    </row>
    <row r="4" spans="1:18" ht="27" customHeight="1">
      <c r="N4" s="3"/>
      <c r="O4" s="3"/>
      <c r="P4" s="3"/>
      <c r="Q4" s="3"/>
      <c r="R4" s="3"/>
    </row>
    <row r="5" spans="1:18" ht="27" customHeight="1">
      <c r="A5" s="11" t="s">
        <v>8</v>
      </c>
      <c r="B5" s="9" t="s">
        <v>9</v>
      </c>
      <c r="C5" s="3">
        <v>6</v>
      </c>
      <c r="D5" s="3">
        <v>52</v>
      </c>
      <c r="E5" s="3">
        <v>1494</v>
      </c>
      <c r="F5" s="3">
        <f t="shared" ref="F5:G10" si="0">D5+F4</f>
        <v>52</v>
      </c>
      <c r="G5" s="3">
        <f t="shared" si="0"/>
        <v>1494</v>
      </c>
      <c r="H5" s="4">
        <f>F5/D$12</f>
        <v>2.1027092600080875E-2</v>
      </c>
      <c r="I5" s="4">
        <f>G5/E$12</f>
        <v>0.60436893203883491</v>
      </c>
      <c r="K5" s="6">
        <f>NORMSINV(H5)</f>
        <v>-2.0329835477890863</v>
      </c>
      <c r="L5" s="6">
        <f>NORMSINV(I5)</f>
        <v>0.26467201726885448</v>
      </c>
      <c r="N5" s="3"/>
      <c r="O5" s="3"/>
      <c r="P5" s="3"/>
      <c r="Q5" s="3"/>
      <c r="R5" s="3"/>
    </row>
    <row r="6" spans="1:18" ht="27" customHeight="1">
      <c r="A6" s="11"/>
      <c r="B6" s="9" t="s">
        <v>10</v>
      </c>
      <c r="C6" s="5">
        <v>5</v>
      </c>
      <c r="D6" s="3">
        <v>230</v>
      </c>
      <c r="E6" s="3">
        <v>433</v>
      </c>
      <c r="F6" s="3">
        <f t="shared" si="0"/>
        <v>282</v>
      </c>
      <c r="G6" s="3">
        <f t="shared" si="0"/>
        <v>1927</v>
      </c>
      <c r="H6" s="4">
        <f t="shared" ref="H6:H10" si="1">F6/D$12</f>
        <v>0.11403154063890013</v>
      </c>
      <c r="I6" s="4">
        <f t="shared" ref="I6:I10" si="2">G6/E$12</f>
        <v>0.77953074433656955</v>
      </c>
      <c r="K6" s="6">
        <f t="shared" ref="K6:K10" si="3">NORMSINV(H6)</f>
        <v>-1.2053633039405387</v>
      </c>
      <c r="L6" s="6">
        <f t="shared" ref="L6:L10" si="4">NORMSINV(I6)</f>
        <v>0.7706093603524109</v>
      </c>
      <c r="N6" s="3"/>
      <c r="O6" s="3"/>
      <c r="P6" s="3"/>
      <c r="Q6" s="3"/>
      <c r="R6" s="3"/>
    </row>
    <row r="7" spans="1:18" ht="27" customHeight="1">
      <c r="A7" s="11"/>
      <c r="B7" s="9" t="s">
        <v>11</v>
      </c>
      <c r="C7" s="5">
        <v>4</v>
      </c>
      <c r="D7" s="3">
        <v>144</v>
      </c>
      <c r="E7" s="3">
        <v>117</v>
      </c>
      <c r="F7" s="3">
        <f t="shared" si="0"/>
        <v>426</v>
      </c>
      <c r="G7" s="3">
        <f t="shared" si="0"/>
        <v>2044</v>
      </c>
      <c r="H7" s="4">
        <f t="shared" si="1"/>
        <v>0.17226041245450868</v>
      </c>
      <c r="I7" s="4">
        <f t="shared" si="2"/>
        <v>0.82686084142394822</v>
      </c>
      <c r="J7" s="6">
        <f>NORMSINV(I7)-NORMSINV(H7)</f>
        <v>1.8871031091436397</v>
      </c>
      <c r="K7" s="6">
        <f t="shared" si="3"/>
        <v>-0.94527044146338501</v>
      </c>
      <c r="L7" s="6">
        <f t="shared" si="4"/>
        <v>0.94183266768025475</v>
      </c>
      <c r="N7" s="3"/>
      <c r="O7" s="3"/>
      <c r="P7" s="3"/>
      <c r="Q7" s="3"/>
      <c r="R7" s="3"/>
    </row>
    <row r="8" spans="1:18" ht="27" customHeight="1">
      <c r="A8" s="11" t="s">
        <v>12</v>
      </c>
      <c r="B8" s="9" t="s">
        <v>13</v>
      </c>
      <c r="C8" s="5">
        <v>3</v>
      </c>
      <c r="D8" s="3">
        <v>202</v>
      </c>
      <c r="E8" s="3">
        <v>78</v>
      </c>
      <c r="F8" s="3">
        <f t="shared" si="0"/>
        <v>628</v>
      </c>
      <c r="G8" s="3">
        <f t="shared" si="0"/>
        <v>2122</v>
      </c>
      <c r="H8" s="4">
        <f t="shared" si="1"/>
        <v>0.25394257986251517</v>
      </c>
      <c r="I8" s="4">
        <f t="shared" si="2"/>
        <v>0.85841423948220064</v>
      </c>
      <c r="K8" s="6">
        <f t="shared" si="3"/>
        <v>-0.66213429318648598</v>
      </c>
      <c r="L8" s="6">
        <f t="shared" si="4"/>
        <v>1.0732220023309196</v>
      </c>
      <c r="N8" s="3"/>
      <c r="O8" s="3"/>
      <c r="P8" s="3"/>
      <c r="Q8" s="3"/>
      <c r="R8" s="3"/>
    </row>
    <row r="9" spans="1:18" ht="27" customHeight="1">
      <c r="A9" s="11"/>
      <c r="B9" s="9" t="s">
        <v>14</v>
      </c>
      <c r="C9" s="5">
        <v>2</v>
      </c>
      <c r="D9" s="3">
        <v>611</v>
      </c>
      <c r="E9" s="3">
        <v>177</v>
      </c>
      <c r="F9" s="3">
        <f t="shared" si="0"/>
        <v>1239</v>
      </c>
      <c r="G9" s="3">
        <f t="shared" si="0"/>
        <v>2299</v>
      </c>
      <c r="H9" s="4">
        <f t="shared" si="1"/>
        <v>0.50101091791346541</v>
      </c>
      <c r="I9" s="4">
        <f t="shared" si="2"/>
        <v>0.93001618122977348</v>
      </c>
      <c r="K9" s="6">
        <f t="shared" si="3"/>
        <v>2.5339981370830077E-3</v>
      </c>
      <c r="L9" s="6">
        <f t="shared" si="4"/>
        <v>1.4759115533916536</v>
      </c>
      <c r="N9" s="3"/>
      <c r="O9" s="3"/>
      <c r="P9" s="3"/>
      <c r="Q9" s="3"/>
      <c r="R9" s="3"/>
    </row>
    <row r="10" spans="1:18" ht="27" customHeight="1">
      <c r="A10" s="11"/>
      <c r="B10" s="9" t="s">
        <v>15</v>
      </c>
      <c r="C10" s="5">
        <v>1</v>
      </c>
      <c r="D10" s="3">
        <v>1234</v>
      </c>
      <c r="E10" s="3">
        <v>173</v>
      </c>
      <c r="F10" s="3">
        <f t="shared" si="0"/>
        <v>2473</v>
      </c>
      <c r="G10" s="3">
        <f t="shared" si="0"/>
        <v>2472</v>
      </c>
      <c r="H10" s="4">
        <f t="shared" si="1"/>
        <v>1</v>
      </c>
      <c r="I10" s="4">
        <f t="shared" si="2"/>
        <v>1</v>
      </c>
      <c r="K10" s="7" t="e">
        <f t="shared" si="3"/>
        <v>#NUM!</v>
      </c>
      <c r="L10" s="7" t="e">
        <f t="shared" si="4"/>
        <v>#NUM!</v>
      </c>
      <c r="N10" s="3"/>
      <c r="O10" s="3"/>
      <c r="P10" s="3"/>
      <c r="Q10" s="3"/>
      <c r="R10" s="3"/>
    </row>
    <row r="11" spans="1:18" ht="27" customHeight="1">
      <c r="C11" s="3"/>
      <c r="D11" s="3"/>
      <c r="E11" s="3"/>
      <c r="F11" s="3"/>
      <c r="G11" s="3"/>
      <c r="H11" s="3"/>
      <c r="N11" s="3"/>
      <c r="O11" s="3"/>
      <c r="P11" s="3"/>
      <c r="Q11" s="3"/>
      <c r="R11" s="3"/>
    </row>
    <row r="12" spans="1:18" ht="27" customHeight="1">
      <c r="C12" s="10" t="s">
        <v>16</v>
      </c>
      <c r="D12" s="10">
        <f>SUM(D5:D10)</f>
        <v>2473</v>
      </c>
      <c r="E12" s="10">
        <f>SUM(E5:E10)</f>
        <v>2472</v>
      </c>
      <c r="N12" s="3"/>
      <c r="O12" s="3"/>
      <c r="P12" s="3"/>
      <c r="Q12" s="3"/>
      <c r="R12" s="3"/>
    </row>
    <row r="13" spans="1:18" ht="27" customHeight="1">
      <c r="N13" s="3"/>
      <c r="O13" s="3"/>
      <c r="P13" s="3"/>
      <c r="Q13" s="3"/>
      <c r="R13" s="3"/>
    </row>
    <row r="14" spans="1:18" ht="27" customHeight="1">
      <c r="B14" s="2" t="s">
        <v>17</v>
      </c>
      <c r="N14" s="3"/>
      <c r="O14" s="3"/>
      <c r="P14" s="3"/>
      <c r="Q14" s="3"/>
      <c r="R14" s="3"/>
    </row>
    <row r="15" spans="1:18" ht="27" customHeight="1">
      <c r="B15" s="2">
        <v>0</v>
      </c>
      <c r="O15"/>
    </row>
    <row r="16" spans="1:18" ht="27" customHeight="1">
      <c r="B16" s="2">
        <v>1</v>
      </c>
    </row>
  </sheetData>
  <mergeCells count="3">
    <mergeCell ref="A5:A7"/>
    <mergeCell ref="A8:A10"/>
    <mergeCell ref="A1:L1"/>
  </mergeCells>
  <pageMargins left="0.75" right="0.75" top="1" bottom="1" header="0.5" footer="0.5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 Data</vt:lpstr>
    </vt:vector>
  </TitlesOfParts>
  <Company>Psychology, RHUL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Mickes, PhD</dc:creator>
  <cp:lastModifiedBy>Laura Mickes, PhD</cp:lastModifiedBy>
  <dcterms:created xsi:type="dcterms:W3CDTF">2013-10-13T12:10:34Z</dcterms:created>
  <dcterms:modified xsi:type="dcterms:W3CDTF">2014-08-06T11:25:30Z</dcterms:modified>
</cp:coreProperties>
</file>